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jilja\Desktop\PLAN 2020-2022 RAČINOVCI\"/>
    </mc:Choice>
  </mc:AlternateContent>
  <bookViews>
    <workbookView xWindow="0" yWindow="0" windowWidth="19200" windowHeight="11295"/>
  </bookViews>
  <sheets>
    <sheet name="TABLICA 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C5" i="1" l="1"/>
  <c r="E29" i="1"/>
  <c r="F29" i="1"/>
  <c r="G29" i="1"/>
  <c r="H29" i="1"/>
  <c r="I29" i="1"/>
  <c r="K29" i="1"/>
  <c r="L29" i="1"/>
  <c r="M29" i="1"/>
  <c r="N29" i="1"/>
  <c r="O29" i="1"/>
  <c r="D22" i="1" l="1"/>
  <c r="D21" i="1" s="1"/>
  <c r="F22" i="1"/>
  <c r="G21" i="1"/>
  <c r="F21" i="1"/>
  <c r="E21" i="1"/>
  <c r="L21" i="1"/>
  <c r="K21" i="1"/>
  <c r="J21" i="1"/>
  <c r="I21" i="1"/>
  <c r="C21" i="1" l="1"/>
  <c r="C22" i="1"/>
  <c r="O30" i="1" l="1"/>
  <c r="N30" i="1"/>
  <c r="E14" i="1"/>
  <c r="E11" i="1"/>
  <c r="G13" i="1"/>
  <c r="G9" i="1" s="1"/>
  <c r="F26" i="1"/>
  <c r="F25" i="1"/>
  <c r="F24" i="1"/>
  <c r="F19" i="1"/>
  <c r="F18" i="1" s="1"/>
  <c r="F17" i="1"/>
  <c r="F14" i="1"/>
  <c r="F13" i="1"/>
  <c r="F12" i="1"/>
  <c r="F11" i="1"/>
  <c r="F10" i="1"/>
  <c r="F8" i="1"/>
  <c r="F7" i="1"/>
  <c r="F6" i="1"/>
  <c r="D26" i="1"/>
  <c r="D25" i="1"/>
  <c r="D24" i="1"/>
  <c r="D19" i="1"/>
  <c r="D17" i="1"/>
  <c r="D16" i="1" s="1"/>
  <c r="D14" i="1"/>
  <c r="D13" i="1"/>
  <c r="D12" i="1"/>
  <c r="D11" i="1"/>
  <c r="D10" i="1"/>
  <c r="D8" i="1"/>
  <c r="D7" i="1"/>
  <c r="D6" i="1"/>
  <c r="L23" i="1"/>
  <c r="K23" i="1"/>
  <c r="J23" i="1"/>
  <c r="J29" i="1" s="1"/>
  <c r="I23" i="1"/>
  <c r="G23" i="1"/>
  <c r="E23" i="1"/>
  <c r="L18" i="1"/>
  <c r="K18" i="1"/>
  <c r="J18" i="1"/>
  <c r="I18" i="1"/>
  <c r="G18" i="1"/>
  <c r="E18" i="1"/>
  <c r="D18" i="1"/>
  <c r="K16" i="1"/>
  <c r="J16" i="1"/>
  <c r="I16" i="1"/>
  <c r="G16" i="1"/>
  <c r="F16" i="1"/>
  <c r="E16" i="1"/>
  <c r="L9" i="1"/>
  <c r="K9" i="1"/>
  <c r="J9" i="1"/>
  <c r="I9" i="1"/>
  <c r="L5" i="1"/>
  <c r="K5" i="1"/>
  <c r="J5" i="1"/>
  <c r="I5" i="1"/>
  <c r="G5" i="1"/>
  <c r="E5" i="1"/>
  <c r="C17" i="1" l="1"/>
  <c r="E9" i="1"/>
  <c r="C6" i="1"/>
  <c r="C8" i="1"/>
  <c r="D5" i="1"/>
  <c r="C13" i="1"/>
  <c r="D23" i="1"/>
  <c r="D29" i="1" s="1"/>
  <c r="C26" i="1"/>
  <c r="F5" i="1"/>
  <c r="F9" i="1"/>
  <c r="C14" i="1"/>
  <c r="C25" i="1"/>
  <c r="G30" i="1"/>
  <c r="E30" i="1"/>
  <c r="K30" i="1"/>
  <c r="C16" i="1"/>
  <c r="C18" i="1"/>
  <c r="L30" i="1"/>
  <c r="C19" i="1"/>
  <c r="C24" i="1"/>
  <c r="J30" i="1"/>
  <c r="F23" i="1"/>
  <c r="I30" i="1"/>
  <c r="C7" i="1"/>
  <c r="C12" i="1"/>
  <c r="C23" i="1" l="1"/>
  <c r="C29" i="1" s="1"/>
  <c r="F30" i="1"/>
  <c r="C11" i="1"/>
  <c r="C10" i="1" l="1"/>
  <c r="D9" i="1"/>
  <c r="C9" i="1" l="1"/>
  <c r="C30" i="1" s="1"/>
  <c r="D30" i="1"/>
</calcChain>
</file>

<file path=xl/comments1.xml><?xml version="1.0" encoding="utf-8"?>
<comments xmlns="http://schemas.openxmlformats.org/spreadsheetml/2006/main">
  <authors>
    <author>Ljilja</author>
  </authors>
  <commentList>
    <comment ref="N5" authorId="0" shapeId="0">
      <text>
        <r>
          <rPr>
            <b/>
            <sz val="9"/>
            <color indexed="81"/>
            <rFont val="Segoe UI"/>
            <family val="2"/>
            <charset val="238"/>
          </rPr>
          <t>Ljilja:</t>
        </r>
        <r>
          <rPr>
            <sz val="9"/>
            <color indexed="81"/>
            <rFont val="Segoe UI"/>
            <family val="2"/>
            <charset val="238"/>
          </rPr>
          <t xml:space="preserve">
2.003.338 + 90.210 + 330.550 + MZO
115.586 + 5.600 + 19.072 Općina</t>
        </r>
      </text>
    </comment>
    <comment ref="O5" authorId="0" shapeId="0">
      <text>
        <r>
          <rPr>
            <b/>
            <sz val="9"/>
            <color indexed="81"/>
            <rFont val="Segoe UI"/>
            <family val="2"/>
            <charset val="238"/>
          </rPr>
          <t>Ljilja:</t>
        </r>
        <r>
          <rPr>
            <sz val="9"/>
            <color indexed="81"/>
            <rFont val="Segoe UI"/>
            <family val="2"/>
            <charset val="238"/>
          </rPr>
          <t xml:space="preserve">
2.013.355 + 81.710 + 332.204 + MZO
116.165 + 3.600 + 19.167 Općina</t>
        </r>
      </text>
    </comment>
    <comment ref="N9" authorId="0" shapeId="0">
      <text>
        <r>
          <rPr>
            <b/>
            <sz val="9"/>
            <color indexed="81"/>
            <rFont val="Segoe UI"/>
            <charset val="1"/>
          </rPr>
          <t>Ljilja:</t>
        </r>
        <r>
          <rPr>
            <sz val="9"/>
            <color indexed="81"/>
            <rFont val="Segoe UI"/>
            <charset val="1"/>
          </rPr>
          <t xml:space="preserve">
582.878 + 35.200 + 13.200 + 8.316
razred 32 + šk. kuhinja + ekskurzije + 32 MŠ
plan za 2020. god.</t>
        </r>
      </text>
    </comment>
    <comment ref="O9" authorId="0" shapeId="0">
      <text>
        <r>
          <rPr>
            <b/>
            <sz val="9"/>
            <color indexed="81"/>
            <rFont val="Segoe UI"/>
            <charset val="1"/>
          </rPr>
          <t>Ljilja:</t>
        </r>
        <r>
          <rPr>
            <sz val="9"/>
            <color indexed="81"/>
            <rFont val="Segoe UI"/>
            <charset val="1"/>
          </rPr>
          <t xml:space="preserve">
582.878 + 33.088 + 13.400 + 8.316
razr 32 + šk. kuhinja + ekskurzije + 32 MŠ
plan za 2020. god.</t>
        </r>
      </text>
    </comment>
    <comment ref="I11" authorId="0" shapeId="0">
      <text>
        <r>
          <rPr>
            <b/>
            <sz val="9"/>
            <color indexed="81"/>
            <rFont val="Segoe UI"/>
            <family val="2"/>
            <charset val="238"/>
          </rPr>
          <t>Ljilja:</t>
        </r>
        <r>
          <rPr>
            <sz val="9"/>
            <color indexed="81"/>
            <rFont val="Segoe UI"/>
            <family val="2"/>
            <charset val="238"/>
          </rPr>
          <t xml:space="preserve">
7.800 - MZO kurikulum (odobreno ukupno 10.800); sitan inventar 5.000 kn + ostali materij. rashodi 2800 kn
480 kn od MZO preko Općine - Predškola</t>
        </r>
      </text>
    </comment>
    <comment ref="L11" authorId="0" shapeId="0">
      <text>
        <r>
          <rPr>
            <b/>
            <sz val="9"/>
            <color indexed="81"/>
            <rFont val="Segoe UI"/>
            <family val="2"/>
            <charset val="238"/>
          </rPr>
          <t>Ljilja:</t>
        </r>
        <r>
          <rPr>
            <sz val="9"/>
            <color indexed="81"/>
            <rFont val="Segoe UI"/>
            <family val="2"/>
            <charset val="238"/>
          </rPr>
          <t xml:space="preserve">
šk. kuhinja</t>
        </r>
      </text>
    </comment>
    <comment ref="L13" authorId="0" shapeId="0">
      <text>
        <r>
          <rPr>
            <b/>
            <sz val="9"/>
            <color indexed="81"/>
            <rFont val="Segoe UI"/>
            <family val="2"/>
            <charset val="238"/>
          </rPr>
          <t>Ljilja:</t>
        </r>
        <r>
          <rPr>
            <sz val="9"/>
            <color indexed="81"/>
            <rFont val="Segoe UI"/>
            <family val="2"/>
            <charset val="238"/>
          </rPr>
          <t xml:space="preserve">
strućno osposobljavanje</t>
        </r>
      </text>
    </comment>
    <comment ref="I14" authorId="0" shapeId="0">
      <text>
        <r>
          <rPr>
            <b/>
            <sz val="9"/>
            <color indexed="81"/>
            <rFont val="Segoe UI"/>
            <family val="2"/>
            <charset val="238"/>
          </rPr>
          <t>Ljilja:</t>
        </r>
        <r>
          <rPr>
            <sz val="9"/>
            <color indexed="81"/>
            <rFont val="Segoe UI"/>
            <family val="2"/>
            <charset val="238"/>
          </rPr>
          <t xml:space="preserve">
naknada za nezapošljavanje osoba sa invaliditetom
(1.125 *  10% * 12mj)</t>
        </r>
      </text>
    </comment>
    <comment ref="K14" authorId="0" shapeId="0">
      <text>
        <r>
          <rPr>
            <b/>
            <sz val="9"/>
            <color indexed="81"/>
            <rFont val="Segoe UI"/>
            <family val="2"/>
            <charset val="238"/>
          </rPr>
          <t>Ljilja:</t>
        </r>
        <r>
          <rPr>
            <sz val="9"/>
            <color indexed="81"/>
            <rFont val="Segoe UI"/>
            <family val="2"/>
            <charset val="238"/>
          </rPr>
          <t xml:space="preserve">
ekskurzija - pomoć od Općine</t>
        </r>
      </text>
    </comment>
    <comment ref="L14" authorId="0" shapeId="0">
      <text>
        <r>
          <rPr>
            <b/>
            <sz val="9"/>
            <color indexed="81"/>
            <rFont val="Segoe UI"/>
            <family val="2"/>
            <charset val="238"/>
          </rPr>
          <t>Ljilja:</t>
        </r>
        <r>
          <rPr>
            <sz val="9"/>
            <color indexed="81"/>
            <rFont val="Segoe UI"/>
            <family val="2"/>
            <charset val="238"/>
          </rPr>
          <t xml:space="preserve">
ekskurzija - samofinanciranje</t>
        </r>
      </text>
    </comment>
    <comment ref="C16" authorId="0" shapeId="0">
      <text>
        <r>
          <rPr>
            <b/>
            <sz val="9"/>
            <color indexed="81"/>
            <rFont val="Segoe UI"/>
            <family val="2"/>
            <charset val="238"/>
          </rPr>
          <t>Ljilja:</t>
        </r>
        <r>
          <rPr>
            <sz val="9"/>
            <color indexed="81"/>
            <rFont val="Segoe UI"/>
            <family val="2"/>
            <charset val="238"/>
          </rPr>
          <t xml:space="preserve">
2 ž.r.
180kn * 12 mj= 2160
34kn * 12 mj= 408
ukupno= 2560</t>
        </r>
      </text>
    </comment>
    <comment ref="N16" authorId="0" shapeId="0">
      <text>
        <r>
          <rPr>
            <b/>
            <sz val="9"/>
            <color indexed="81"/>
            <rFont val="Segoe UI"/>
            <family val="2"/>
            <charset val="238"/>
          </rPr>
          <t>Ljilja:</t>
        </r>
        <r>
          <rPr>
            <sz val="9"/>
            <color indexed="81"/>
            <rFont val="Segoe UI"/>
            <family val="2"/>
            <charset val="238"/>
          </rPr>
          <t xml:space="preserve">
Jedan ž.r. uvećan za 5% cijene usluge
</t>
        </r>
      </text>
    </comment>
    <comment ref="I19" authorId="0" shapeId="0">
      <text>
        <r>
          <rPr>
            <b/>
            <sz val="9"/>
            <color indexed="81"/>
            <rFont val="Segoe UI"/>
            <family val="2"/>
            <charset val="238"/>
          </rPr>
          <t>Ljilja:</t>
        </r>
        <r>
          <rPr>
            <sz val="9"/>
            <color indexed="81"/>
            <rFont val="Segoe UI"/>
            <family val="2"/>
            <charset val="238"/>
          </rPr>
          <t xml:space="preserve">
nove knjige koje moraju kupovati svake godine, cca 10% od ukupne vrijednosti</t>
        </r>
      </text>
    </comment>
    <comment ref="K19" authorId="0" shapeId="0">
      <text>
        <r>
          <rPr>
            <b/>
            <sz val="9"/>
            <color indexed="81"/>
            <rFont val="Segoe UI"/>
            <family val="2"/>
            <charset val="238"/>
          </rPr>
          <t>Ljilja:</t>
        </r>
        <r>
          <rPr>
            <sz val="9"/>
            <color indexed="81"/>
            <rFont val="Segoe UI"/>
            <family val="2"/>
            <charset val="238"/>
          </rPr>
          <t xml:space="preserve">
radne bilježnice za školu (58.000 * 45%)</t>
        </r>
      </text>
    </comment>
    <comment ref="J24" authorId="0" shapeId="0">
      <text>
        <r>
          <rPr>
            <b/>
            <sz val="9"/>
            <color indexed="81"/>
            <rFont val="Segoe UI"/>
            <family val="2"/>
            <charset val="238"/>
          </rPr>
          <t>Ljilja:</t>
        </r>
        <r>
          <rPr>
            <sz val="9"/>
            <color indexed="81"/>
            <rFont val="Segoe UI"/>
            <family val="2"/>
            <charset val="238"/>
          </rPr>
          <t xml:space="preserve">
Sredstva za adaptaiju fasade na zgradi područne škole u Đurićima 
(56.443) + ograda Račinovci (110.683)
</t>
        </r>
      </text>
    </comment>
    <comment ref="J25" authorId="0" shapeId="0">
      <text>
        <r>
          <rPr>
            <b/>
            <sz val="9"/>
            <color indexed="81"/>
            <rFont val="Segoe UI"/>
            <family val="2"/>
            <charset val="238"/>
          </rPr>
          <t>Ljilja:</t>
        </r>
        <r>
          <rPr>
            <sz val="9"/>
            <color indexed="81"/>
            <rFont val="Segoe UI"/>
            <family val="2"/>
            <charset val="238"/>
          </rPr>
          <t xml:space="preserve">
PC 5.000 +
printer 4.000
</t>
        </r>
      </text>
    </comment>
    <comment ref="I26" authorId="0" shapeId="0">
      <text>
        <r>
          <rPr>
            <b/>
            <sz val="9"/>
            <color indexed="81"/>
            <rFont val="Segoe UI"/>
            <family val="2"/>
            <charset val="238"/>
          </rPr>
          <t>Ljilja:</t>
        </r>
        <r>
          <rPr>
            <sz val="9"/>
            <color indexed="81"/>
            <rFont val="Segoe UI"/>
            <family val="2"/>
            <charset val="238"/>
          </rPr>
          <t xml:space="preserve">
2.000 za šk. knjižnicu +
16.312 za udžbenike 
(58.000 * 45% * 5/8), 3 razreda su dobila knjige u 2019. godini</t>
        </r>
      </text>
    </comment>
  </commentList>
</comments>
</file>

<file path=xl/sharedStrings.xml><?xml version="1.0" encoding="utf-8"?>
<sst xmlns="http://schemas.openxmlformats.org/spreadsheetml/2006/main" count="53" uniqueCount="40">
  <si>
    <t>RAČUN RASHODA</t>
  </si>
  <si>
    <t>NAZIV RAČUNA</t>
  </si>
  <si>
    <t>OPĆI PRIH. I PRIM.IZ NADLEŽ.</t>
  </si>
  <si>
    <t>PRIH. ZA POS. NAMJ.</t>
  </si>
  <si>
    <t>TEKUĆE POMOĆI IZ PRORAČ.</t>
  </si>
  <si>
    <t>RASHODI ZA ZAPOSLENE</t>
  </si>
  <si>
    <t>PLAĆE</t>
  </si>
  <si>
    <t>MATERIJALNI RASHODI</t>
  </si>
  <si>
    <t>RASHODI ZA USLUGE</t>
  </si>
  <si>
    <t>FINANCIJSKI RASHODI</t>
  </si>
  <si>
    <t>GRAĐEVINSKI OBJEKTI</t>
  </si>
  <si>
    <t>POSTROJENJA I OPREMA</t>
  </si>
  <si>
    <t>KNJIGE</t>
  </si>
  <si>
    <t>Tablica 4</t>
  </si>
  <si>
    <t>PLAN 2020.</t>
  </si>
  <si>
    <t>ŽUPANIJA</t>
  </si>
  <si>
    <t>MINISTARSTO</t>
  </si>
  <si>
    <t>OPĆINA DRENOVCI</t>
  </si>
  <si>
    <t>PLAN 2021.</t>
  </si>
  <si>
    <t>PLAN 2022.</t>
  </si>
  <si>
    <t>UKUPNO RASHODI</t>
  </si>
  <si>
    <t>UKUPNO PRIHODI</t>
  </si>
  <si>
    <t>OSTALI RASH. ZA ZAPOSL.</t>
  </si>
  <si>
    <t>DOPRINOSI NA PLAĆE</t>
  </si>
  <si>
    <t>NAKNADE TROŠK. ZAPOSL.</t>
  </si>
  <si>
    <t>TEK. POMOĆI OST. IZVANPRORAČ. KORIS.</t>
  </si>
  <si>
    <t>NAKN. TROŠK. OSOB. VAN RAD. ODNOSA</t>
  </si>
  <si>
    <t>OST. FINAN. RASHODI</t>
  </si>
  <si>
    <t>OSTALE NAKN. GRAĐ.</t>
  </si>
  <si>
    <t>RASHODI ZA NABAVU PROIZVEDENE DUGOTRAJNE IMOVINE</t>
  </si>
  <si>
    <t>NAKNADE GRAĐANIMA NA TEMELJU OSIGUR. I DRUGE NAKNADE</t>
  </si>
  <si>
    <t>SAMOFINAN. I OST. IZVANPROR. KORISN.</t>
  </si>
  <si>
    <t xml:space="preserve">OSNOVNA ŠKOLA „ IVAN FILIPOVIĆ" RAČINOVCI 
PRIJEDLOG  FINANCIJSKOG PLANA RASHODA  I  PRIHODA ZA  2020. GODINU I PROCJENA ZA 2021. I  2022. GODINU
                                                               </t>
  </si>
  <si>
    <t>Ravnateljica škole:</t>
  </si>
  <si>
    <t>Ljubica Brnić</t>
  </si>
  <si>
    <t>NEMATERIJALNA IMOVINA</t>
  </si>
  <si>
    <t>RASHODI ZA NABAVU NEPROIZVEDENE DUGOTRAJNE IMOVINE</t>
  </si>
  <si>
    <t>RASHODI ZA MATERIJAL I ENERGIJU</t>
  </si>
  <si>
    <t>OSTALI NESPOMEN. RASHODI POSLOVANJA</t>
  </si>
  <si>
    <t>U Račinovcima, 23.12.2019.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</si>
</sst>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C8C8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theme="2" tint="-0.24994659260841701"/>
      </right>
      <top style="thin">
        <color auto="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auto="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auto="1"/>
      </right>
      <top style="thin">
        <color auto="1"/>
      </top>
      <bottom style="thin">
        <color theme="2" tint="-0.24994659260841701"/>
      </bottom>
      <diagonal/>
    </border>
    <border>
      <left style="thin">
        <color auto="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auto="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auto="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auto="1"/>
      </right>
      <top/>
      <bottom style="thin">
        <color theme="2" tint="-0.24994659260841701"/>
      </bottom>
      <diagonal/>
    </border>
    <border>
      <left style="thin">
        <color auto="1"/>
      </left>
      <right style="thin">
        <color theme="2" tint="-0.24994659260841701"/>
      </right>
      <top style="thin">
        <color theme="2" tint="-0.24994659260841701"/>
      </top>
      <bottom style="mediumDashed">
        <color auto="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mediumDashed">
        <color auto="1"/>
      </bottom>
      <diagonal/>
    </border>
    <border>
      <left style="thin">
        <color theme="2" tint="-0.24994659260841701"/>
      </left>
      <right style="thin">
        <color auto="1"/>
      </right>
      <top style="thin">
        <color theme="2" tint="-0.24994659260841701"/>
      </top>
      <bottom style="mediumDashed">
        <color auto="1"/>
      </bottom>
      <diagonal/>
    </border>
    <border>
      <left style="thin">
        <color auto="1"/>
      </left>
      <right style="thin">
        <color theme="2" tint="-0.24994659260841701"/>
      </right>
      <top style="thin">
        <color theme="2" tint="-0.24994659260841701"/>
      </top>
      <bottom style="medium">
        <color auto="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medium">
        <color auto="1"/>
      </bottom>
      <diagonal/>
    </border>
    <border>
      <left style="thin">
        <color auto="1"/>
      </left>
      <right style="thin">
        <color theme="2" tint="-0.24994659260841701"/>
      </right>
      <top/>
      <bottom style="medium">
        <color auto="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medium">
        <color auto="1"/>
      </bottom>
      <diagonal/>
    </border>
    <border>
      <left style="thin">
        <color theme="2" tint="-0.2499465926084170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3" fontId="2" fillId="2" borderId="5" xfId="0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3" borderId="5" xfId="0" applyNumberFormat="1" applyFont="1" applyFill="1" applyBorder="1" applyAlignment="1">
      <alignment vertical="center" wrapText="1"/>
    </xf>
    <xf numFmtId="3" fontId="2" fillId="4" borderId="5" xfId="0" applyNumberFormat="1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3" fontId="1" fillId="2" borderId="5" xfId="0" applyNumberFormat="1" applyFont="1" applyFill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3" fontId="1" fillId="3" borderId="5" xfId="0" applyNumberFormat="1" applyFont="1" applyFill="1" applyBorder="1" applyAlignment="1">
      <alignment vertical="center" wrapText="1"/>
    </xf>
    <xf numFmtId="3" fontId="1" fillId="4" borderId="5" xfId="0" applyNumberFormat="1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justify" vertical="center" wrapText="1"/>
    </xf>
    <xf numFmtId="3" fontId="1" fillId="2" borderId="8" xfId="0" applyNumberFormat="1" applyFont="1" applyFill="1" applyBorder="1" applyAlignment="1">
      <alignment vertical="center" wrapText="1"/>
    </xf>
    <xf numFmtId="3" fontId="1" fillId="0" borderId="8" xfId="0" applyNumberFormat="1" applyFont="1" applyBorder="1" applyAlignment="1">
      <alignment vertical="center" wrapText="1"/>
    </xf>
    <xf numFmtId="3" fontId="1" fillId="3" borderId="8" xfId="0" applyNumberFormat="1" applyFont="1" applyFill="1" applyBorder="1" applyAlignment="1">
      <alignment vertical="center" wrapText="1"/>
    </xf>
    <xf numFmtId="3" fontId="1" fillId="4" borderId="8" xfId="0" applyNumberFormat="1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3" fontId="2" fillId="2" borderId="11" xfId="0" applyNumberFormat="1" applyFont="1" applyFill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3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justify" vertical="center" wrapText="1"/>
    </xf>
    <xf numFmtId="3" fontId="2" fillId="0" borderId="14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justify" vertical="center" wrapText="1"/>
    </xf>
    <xf numFmtId="3" fontId="2" fillId="2" borderId="16" xfId="0" applyNumberFormat="1" applyFont="1" applyFill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3" fontId="2" fillId="3" borderId="16" xfId="0" applyNumberFormat="1" applyFont="1" applyFill="1" applyBorder="1" applyAlignment="1">
      <alignment vertical="center" wrapText="1"/>
    </xf>
    <xf numFmtId="3" fontId="2" fillId="4" borderId="16" xfId="0" applyNumberFormat="1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3" fontId="2" fillId="2" borderId="17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 wrapText="1"/>
    </xf>
    <xf numFmtId="3" fontId="1" fillId="2" borderId="9" xfId="0" applyNumberFormat="1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vertical="center" wrapText="1"/>
    </xf>
    <xf numFmtId="0" fontId="1" fillId="0" borderId="19" xfId="0" applyFont="1" applyBorder="1" applyAlignment="1">
      <alignment horizontal="justify" vertical="center" wrapText="1"/>
    </xf>
    <xf numFmtId="3" fontId="1" fillId="2" borderId="19" xfId="0" applyNumberFormat="1" applyFont="1" applyFill="1" applyBorder="1" applyAlignment="1">
      <alignment vertical="center" wrapText="1"/>
    </xf>
    <xf numFmtId="3" fontId="1" fillId="0" borderId="19" xfId="0" applyNumberFormat="1" applyFont="1" applyBorder="1" applyAlignment="1">
      <alignment vertical="center" wrapText="1"/>
    </xf>
    <xf numFmtId="3" fontId="1" fillId="3" borderId="19" xfId="0" applyNumberFormat="1" applyFont="1" applyFill="1" applyBorder="1" applyAlignment="1">
      <alignment vertical="center" wrapText="1"/>
    </xf>
    <xf numFmtId="3" fontId="1" fillId="4" borderId="19" xfId="0" applyNumberFormat="1" applyFont="1" applyFill="1" applyBorder="1" applyAlignment="1">
      <alignment vertical="center" wrapText="1"/>
    </xf>
    <xf numFmtId="0" fontId="1" fillId="4" borderId="19" xfId="0" applyFont="1" applyFill="1" applyBorder="1" applyAlignment="1">
      <alignment vertical="center" wrapText="1"/>
    </xf>
    <xf numFmtId="3" fontId="1" fillId="2" borderId="20" xfId="0" applyNumberFormat="1" applyFont="1" applyFill="1" applyBorder="1" applyAlignment="1">
      <alignment vertical="center" wrapText="1"/>
    </xf>
    <xf numFmtId="0" fontId="1" fillId="0" borderId="18" xfId="0" applyFont="1" applyBorder="1" applyAlignment="1">
      <alignment horizontal="right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tabSelected="1" topLeftCell="A19" workbookViewId="0">
      <selection activeCell="R25" sqref="R25"/>
    </sheetView>
  </sheetViews>
  <sheetFormatPr defaultRowHeight="15" x14ac:dyDescent="0.25"/>
  <cols>
    <col min="1" max="1" width="7" customWidth="1"/>
    <col min="2" max="2" width="13.140625" customWidth="1"/>
    <col min="3" max="3" width="10.28515625" customWidth="1"/>
    <col min="4" max="7" width="9.5703125" customWidth="1"/>
    <col min="8" max="8" width="0.85546875" customWidth="1"/>
    <col min="9" max="9" width="9.7109375" customWidth="1"/>
    <col min="10" max="10" width="10.140625" customWidth="1"/>
    <col min="11" max="11" width="9.85546875" customWidth="1"/>
    <col min="12" max="12" width="10" customWidth="1"/>
    <col min="13" max="13" width="0.85546875" customWidth="1"/>
    <col min="14" max="15" width="10.28515625" customWidth="1"/>
  </cols>
  <sheetData>
    <row r="1" spans="1:15" ht="30" customHeight="1" x14ac:dyDescent="0.25">
      <c r="A1" s="69" t="s">
        <v>32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3.5" customHeight="1" x14ac:dyDescent="0.25">
      <c r="M2" s="71" t="s">
        <v>13</v>
      </c>
      <c r="N2" s="71"/>
      <c r="O2" s="71"/>
    </row>
    <row r="3" spans="1:15" ht="78" customHeight="1" x14ac:dyDescent="0.25">
      <c r="A3" s="1" t="s">
        <v>0</v>
      </c>
      <c r="B3" s="2" t="s">
        <v>1</v>
      </c>
      <c r="C3" s="3" t="s">
        <v>14</v>
      </c>
      <c r="D3" s="2" t="s">
        <v>2</v>
      </c>
      <c r="E3" s="2" t="s">
        <v>3</v>
      </c>
      <c r="F3" s="4" t="s">
        <v>4</v>
      </c>
      <c r="G3" s="4" t="s">
        <v>25</v>
      </c>
      <c r="H3" s="5"/>
      <c r="I3" s="2" t="s">
        <v>16</v>
      </c>
      <c r="J3" s="2" t="s">
        <v>15</v>
      </c>
      <c r="K3" s="2" t="s">
        <v>17</v>
      </c>
      <c r="L3" s="2" t="s">
        <v>31</v>
      </c>
      <c r="M3" s="5"/>
      <c r="N3" s="3" t="s">
        <v>18</v>
      </c>
      <c r="O3" s="6" t="s">
        <v>19</v>
      </c>
    </row>
    <row r="4" spans="1:15" x14ac:dyDescent="0.25">
      <c r="A4" s="7">
        <v>1</v>
      </c>
      <c r="B4" s="8">
        <v>2</v>
      </c>
      <c r="C4" s="9">
        <v>3</v>
      </c>
      <c r="D4" s="8">
        <v>4</v>
      </c>
      <c r="E4" s="8">
        <v>5</v>
      </c>
      <c r="F4" s="10">
        <v>6</v>
      </c>
      <c r="G4" s="10">
        <v>7</v>
      </c>
      <c r="H4" s="11"/>
      <c r="I4" s="8">
        <v>8</v>
      </c>
      <c r="J4" s="8">
        <v>9</v>
      </c>
      <c r="K4" s="8">
        <v>10</v>
      </c>
      <c r="L4" s="8">
        <v>11</v>
      </c>
      <c r="M4" s="11"/>
      <c r="N4" s="9">
        <v>12</v>
      </c>
      <c r="O4" s="12">
        <v>13</v>
      </c>
    </row>
    <row r="5" spans="1:15" ht="35.25" customHeight="1" thickBot="1" x14ac:dyDescent="0.3">
      <c r="A5" s="38">
        <v>31</v>
      </c>
      <c r="B5" s="39" t="s">
        <v>5</v>
      </c>
      <c r="C5" s="40">
        <f>C6+C7+C8</f>
        <v>2466373</v>
      </c>
      <c r="D5" s="41">
        <f>D6+D7+D8</f>
        <v>0</v>
      </c>
      <c r="E5" s="41">
        <f>E6+E7+E8</f>
        <v>0</v>
      </c>
      <c r="F5" s="42">
        <f>F6+F7+F8</f>
        <v>2466373</v>
      </c>
      <c r="G5" s="42">
        <f>G6+G7+G8</f>
        <v>0</v>
      </c>
      <c r="H5" s="43"/>
      <c r="I5" s="41">
        <f>I6+I7+I8</f>
        <v>2333765</v>
      </c>
      <c r="J5" s="41">
        <f>J6+J7+J8</f>
        <v>0</v>
      </c>
      <c r="K5" s="41">
        <f>K7+K6+K8</f>
        <v>132608</v>
      </c>
      <c r="L5" s="41">
        <f>L6+L7+L8</f>
        <v>0</v>
      </c>
      <c r="M5" s="44"/>
      <c r="N5" s="40">
        <v>2564356</v>
      </c>
      <c r="O5" s="56">
        <v>2566201</v>
      </c>
    </row>
    <row r="6" spans="1:15" ht="18.75" customHeight="1" x14ac:dyDescent="0.25">
      <c r="A6" s="31">
        <v>311</v>
      </c>
      <c r="B6" s="32" t="s">
        <v>6</v>
      </c>
      <c r="C6" s="33">
        <f>D6+E6+F6+G6</f>
        <v>2020569</v>
      </c>
      <c r="D6" s="34">
        <f>J6</f>
        <v>0</v>
      </c>
      <c r="E6" s="34"/>
      <c r="F6" s="35">
        <f>I6+K6</f>
        <v>2020569</v>
      </c>
      <c r="G6" s="35"/>
      <c r="H6" s="36"/>
      <c r="I6" s="34">
        <v>1910347</v>
      </c>
      <c r="J6" s="34"/>
      <c r="K6" s="34">
        <v>110222</v>
      </c>
      <c r="L6" s="34"/>
      <c r="M6" s="37"/>
      <c r="N6" s="33"/>
      <c r="O6" s="57"/>
    </row>
    <row r="7" spans="1:15" ht="35.25" customHeight="1" x14ac:dyDescent="0.25">
      <c r="A7" s="19">
        <v>312</v>
      </c>
      <c r="B7" s="20" t="s">
        <v>22</v>
      </c>
      <c r="C7" s="21">
        <f t="shared" ref="C7:C14" si="0">D7+E7+F7+G7</f>
        <v>112410</v>
      </c>
      <c r="D7" s="22">
        <f>J7</f>
        <v>0</v>
      </c>
      <c r="E7" s="22"/>
      <c r="F7" s="23">
        <f>I7+K7</f>
        <v>112410</v>
      </c>
      <c r="G7" s="23"/>
      <c r="H7" s="24"/>
      <c r="I7" s="22">
        <v>108210</v>
      </c>
      <c r="J7" s="22"/>
      <c r="K7" s="22">
        <v>4200</v>
      </c>
      <c r="L7" s="22"/>
      <c r="M7" s="25"/>
      <c r="N7" s="21"/>
      <c r="O7" s="58"/>
    </row>
    <row r="8" spans="1:15" ht="30" customHeight="1" x14ac:dyDescent="0.25">
      <c r="A8" s="19">
        <v>313</v>
      </c>
      <c r="B8" s="20" t="s">
        <v>23</v>
      </c>
      <c r="C8" s="21">
        <f t="shared" si="0"/>
        <v>333394</v>
      </c>
      <c r="D8" s="22">
        <f>J8</f>
        <v>0</v>
      </c>
      <c r="E8" s="22"/>
      <c r="F8" s="23">
        <f>I8+K8</f>
        <v>333394</v>
      </c>
      <c r="G8" s="23"/>
      <c r="H8" s="24"/>
      <c r="I8" s="22">
        <v>315208</v>
      </c>
      <c r="J8" s="22"/>
      <c r="K8" s="22">
        <v>18186</v>
      </c>
      <c r="L8" s="22"/>
      <c r="M8" s="25"/>
      <c r="N8" s="21"/>
      <c r="O8" s="58"/>
    </row>
    <row r="9" spans="1:15" ht="36.75" customHeight="1" thickBot="1" x14ac:dyDescent="0.3">
      <c r="A9" s="38">
        <v>32</v>
      </c>
      <c r="B9" s="39" t="s">
        <v>7</v>
      </c>
      <c r="C9" s="40">
        <f t="shared" si="0"/>
        <v>645929</v>
      </c>
      <c r="D9" s="41">
        <f>D10+D11+D12+D13+D14</f>
        <v>377038</v>
      </c>
      <c r="E9" s="41">
        <f>E10+E11+E12+E13+E14</f>
        <v>19310</v>
      </c>
      <c r="F9" s="42">
        <f>F10+F11+F12+F13+F14</f>
        <v>241646</v>
      </c>
      <c r="G9" s="42">
        <f>G10+G11+G12+G13+G14</f>
        <v>7935</v>
      </c>
      <c r="H9" s="43"/>
      <c r="I9" s="41">
        <f>I10+I11+I12+I13+I14</f>
        <v>229080</v>
      </c>
      <c r="J9" s="41">
        <f>J10+J11+J12+J13+J14</f>
        <v>377038</v>
      </c>
      <c r="K9" s="41">
        <f>K10+K11+K12+K13+K14</f>
        <v>12566</v>
      </c>
      <c r="L9" s="41">
        <f>L10+L11+L12+L13+L14</f>
        <v>27245</v>
      </c>
      <c r="M9" s="44"/>
      <c r="N9" s="40">
        <v>639594</v>
      </c>
      <c r="O9" s="56">
        <v>637682</v>
      </c>
    </row>
    <row r="10" spans="1:15" ht="39.75" customHeight="1" x14ac:dyDescent="0.25">
      <c r="A10" s="31">
        <v>321</v>
      </c>
      <c r="B10" s="32" t="s">
        <v>24</v>
      </c>
      <c r="C10" s="33">
        <f t="shared" si="0"/>
        <v>221116</v>
      </c>
      <c r="D10" s="34">
        <f>J10</f>
        <v>6800</v>
      </c>
      <c r="E10" s="34"/>
      <c r="F10" s="35">
        <f>I10+K10</f>
        <v>214316</v>
      </c>
      <c r="G10" s="35"/>
      <c r="H10" s="36"/>
      <c r="I10" s="34">
        <v>206000</v>
      </c>
      <c r="J10" s="34">
        <v>6800</v>
      </c>
      <c r="K10" s="34">
        <v>8316</v>
      </c>
      <c r="L10" s="34"/>
      <c r="M10" s="37"/>
      <c r="N10" s="33"/>
      <c r="O10" s="57"/>
    </row>
    <row r="11" spans="1:15" ht="42.75" customHeight="1" x14ac:dyDescent="0.25">
      <c r="A11" s="19">
        <v>322</v>
      </c>
      <c r="B11" s="20" t="s">
        <v>37</v>
      </c>
      <c r="C11" s="21">
        <f t="shared" si="0"/>
        <v>139580</v>
      </c>
      <c r="D11" s="22">
        <f>J11</f>
        <v>120740</v>
      </c>
      <c r="E11" s="22">
        <f>L11</f>
        <v>10560</v>
      </c>
      <c r="F11" s="23">
        <f>I11+K11</f>
        <v>8280</v>
      </c>
      <c r="G11" s="23"/>
      <c r="H11" s="24"/>
      <c r="I11" s="22">
        <v>8280</v>
      </c>
      <c r="J11" s="22">
        <v>120740</v>
      </c>
      <c r="K11" s="22"/>
      <c r="L11" s="22">
        <v>10560</v>
      </c>
      <c r="M11" s="25"/>
      <c r="N11" s="21"/>
      <c r="O11" s="58"/>
    </row>
    <row r="12" spans="1:15" ht="30.75" customHeight="1" x14ac:dyDescent="0.25">
      <c r="A12" s="19">
        <v>323</v>
      </c>
      <c r="B12" s="20" t="s">
        <v>8</v>
      </c>
      <c r="C12" s="21">
        <f t="shared" si="0"/>
        <v>238540</v>
      </c>
      <c r="D12" s="22">
        <f>J12</f>
        <v>238540</v>
      </c>
      <c r="E12" s="22"/>
      <c r="F12" s="23">
        <f>I12+K12</f>
        <v>0</v>
      </c>
      <c r="G12" s="23"/>
      <c r="H12" s="24"/>
      <c r="I12" s="22"/>
      <c r="J12" s="22">
        <v>238540</v>
      </c>
      <c r="K12" s="22"/>
      <c r="L12" s="22"/>
      <c r="M12" s="25"/>
      <c r="N12" s="21"/>
      <c r="O12" s="58"/>
    </row>
    <row r="13" spans="1:15" ht="42" customHeight="1" x14ac:dyDescent="0.25">
      <c r="A13" s="19">
        <v>324</v>
      </c>
      <c r="B13" s="20" t="s">
        <v>26</v>
      </c>
      <c r="C13" s="21">
        <f t="shared" si="0"/>
        <v>7935</v>
      </c>
      <c r="D13" s="22">
        <f>J13</f>
        <v>0</v>
      </c>
      <c r="E13" s="22"/>
      <c r="F13" s="23">
        <f>I13+K13</f>
        <v>0</v>
      </c>
      <c r="G13" s="23">
        <f>L13</f>
        <v>7935</v>
      </c>
      <c r="H13" s="24"/>
      <c r="I13" s="22"/>
      <c r="J13" s="22"/>
      <c r="K13" s="22"/>
      <c r="L13" s="22">
        <v>7935</v>
      </c>
      <c r="M13" s="25"/>
      <c r="N13" s="21"/>
      <c r="O13" s="58"/>
    </row>
    <row r="14" spans="1:15" ht="51" customHeight="1" x14ac:dyDescent="0.25">
      <c r="A14" s="19">
        <v>329</v>
      </c>
      <c r="B14" s="20" t="s">
        <v>38</v>
      </c>
      <c r="C14" s="21">
        <f t="shared" si="0"/>
        <v>38758</v>
      </c>
      <c r="D14" s="22">
        <f>J14</f>
        <v>10958</v>
      </c>
      <c r="E14" s="22">
        <f>L14</f>
        <v>8750</v>
      </c>
      <c r="F14" s="23">
        <f>I14+K14</f>
        <v>19050</v>
      </c>
      <c r="G14" s="23"/>
      <c r="H14" s="24"/>
      <c r="I14" s="22">
        <v>14800</v>
      </c>
      <c r="J14" s="22">
        <v>10958</v>
      </c>
      <c r="K14" s="22">
        <v>4250</v>
      </c>
      <c r="L14" s="22">
        <v>8750</v>
      </c>
      <c r="M14" s="25"/>
      <c r="N14" s="21"/>
      <c r="O14" s="58"/>
    </row>
    <row r="15" spans="1:15" ht="17.25" customHeight="1" x14ac:dyDescent="0.25">
      <c r="A15" s="7">
        <v>1</v>
      </c>
      <c r="B15" s="8">
        <v>2</v>
      </c>
      <c r="C15" s="26">
        <v>3</v>
      </c>
      <c r="D15" s="27">
        <v>4</v>
      </c>
      <c r="E15" s="27">
        <v>5</v>
      </c>
      <c r="F15" s="28">
        <v>6</v>
      </c>
      <c r="G15" s="28">
        <v>7</v>
      </c>
      <c r="H15" s="29"/>
      <c r="I15" s="27">
        <v>8</v>
      </c>
      <c r="J15" s="27">
        <v>9</v>
      </c>
      <c r="K15" s="27">
        <v>10</v>
      </c>
      <c r="L15" s="27">
        <v>11</v>
      </c>
      <c r="M15" s="11"/>
      <c r="N15" s="26">
        <v>12</v>
      </c>
      <c r="O15" s="59">
        <v>13</v>
      </c>
    </row>
    <row r="16" spans="1:15" ht="31.5" customHeight="1" thickBot="1" x14ac:dyDescent="0.3">
      <c r="A16" s="38">
        <v>34</v>
      </c>
      <c r="B16" s="39" t="s">
        <v>9</v>
      </c>
      <c r="C16" s="40">
        <f>D16+E16+F16+G16</f>
        <v>2560</v>
      </c>
      <c r="D16" s="41">
        <f>D17</f>
        <v>2560</v>
      </c>
      <c r="E16" s="41">
        <f>E17</f>
        <v>0</v>
      </c>
      <c r="F16" s="42">
        <f>F17</f>
        <v>0</v>
      </c>
      <c r="G16" s="42">
        <f>G17</f>
        <v>0</v>
      </c>
      <c r="H16" s="43"/>
      <c r="I16" s="41">
        <f>I17</f>
        <v>0</v>
      </c>
      <c r="J16" s="41">
        <f>J17</f>
        <v>2560</v>
      </c>
      <c r="K16" s="41">
        <f>K17</f>
        <v>0</v>
      </c>
      <c r="L16" s="41">
        <f>L17</f>
        <v>0</v>
      </c>
      <c r="M16" s="44"/>
      <c r="N16" s="40">
        <v>2260</v>
      </c>
      <c r="O16" s="56">
        <v>2260</v>
      </c>
    </row>
    <row r="17" spans="1:15" ht="29.25" customHeight="1" x14ac:dyDescent="0.25">
      <c r="A17" s="31">
        <v>343</v>
      </c>
      <c r="B17" s="32" t="s">
        <v>27</v>
      </c>
      <c r="C17" s="33">
        <f t="shared" ref="C17:C19" si="1">D17+E17+F17+G17</f>
        <v>2560</v>
      </c>
      <c r="D17" s="34">
        <f>J17</f>
        <v>2560</v>
      </c>
      <c r="E17" s="34"/>
      <c r="F17" s="35">
        <f>I17+K17</f>
        <v>0</v>
      </c>
      <c r="G17" s="35"/>
      <c r="H17" s="36"/>
      <c r="I17" s="34"/>
      <c r="J17" s="34">
        <v>2560</v>
      </c>
      <c r="K17" s="34"/>
      <c r="L17" s="34"/>
      <c r="M17" s="37"/>
      <c r="N17" s="33"/>
      <c r="O17" s="57"/>
    </row>
    <row r="18" spans="1:15" ht="80.25" customHeight="1" thickBot="1" x14ac:dyDescent="0.3">
      <c r="A18" s="38">
        <v>37</v>
      </c>
      <c r="B18" s="39" t="s">
        <v>30</v>
      </c>
      <c r="C18" s="40">
        <f t="shared" si="1"/>
        <v>31900</v>
      </c>
      <c r="D18" s="41">
        <f>D19</f>
        <v>0</v>
      </c>
      <c r="E18" s="41">
        <f>E19</f>
        <v>0</v>
      </c>
      <c r="F18" s="42">
        <f>F19</f>
        <v>31900</v>
      </c>
      <c r="G18" s="42">
        <f>G19</f>
        <v>0</v>
      </c>
      <c r="H18" s="43"/>
      <c r="I18" s="41">
        <f>I19</f>
        <v>5800</v>
      </c>
      <c r="J18" s="41">
        <f>J19</f>
        <v>0</v>
      </c>
      <c r="K18" s="41">
        <f>K19</f>
        <v>26100</v>
      </c>
      <c r="L18" s="41">
        <f>L19</f>
        <v>0</v>
      </c>
      <c r="M18" s="44"/>
      <c r="N18" s="40">
        <v>31900</v>
      </c>
      <c r="O18" s="56">
        <v>31900</v>
      </c>
    </row>
    <row r="19" spans="1:15" ht="36" customHeight="1" x14ac:dyDescent="0.25">
      <c r="A19" s="31">
        <v>372</v>
      </c>
      <c r="B19" s="32" t="s">
        <v>28</v>
      </c>
      <c r="C19" s="33">
        <f t="shared" si="1"/>
        <v>31900</v>
      </c>
      <c r="D19" s="34">
        <f>J19</f>
        <v>0</v>
      </c>
      <c r="E19" s="34"/>
      <c r="F19" s="35">
        <f>I19+K19</f>
        <v>31900</v>
      </c>
      <c r="G19" s="35"/>
      <c r="H19" s="36"/>
      <c r="I19" s="34">
        <v>5800</v>
      </c>
      <c r="J19" s="34"/>
      <c r="K19" s="34">
        <v>26100</v>
      </c>
      <c r="L19" s="34"/>
      <c r="M19" s="37"/>
      <c r="N19" s="33"/>
      <c r="O19" s="57"/>
    </row>
    <row r="20" spans="1:15" ht="6" customHeight="1" x14ac:dyDescent="0.25">
      <c r="A20" s="30"/>
      <c r="B20" s="13"/>
      <c r="C20" s="14"/>
      <c r="D20" s="15"/>
      <c r="E20" s="15"/>
      <c r="F20" s="16"/>
      <c r="G20" s="16"/>
      <c r="H20" s="17"/>
      <c r="I20" s="15"/>
      <c r="J20" s="15"/>
      <c r="K20" s="15"/>
      <c r="L20" s="15"/>
      <c r="M20" s="18"/>
      <c r="N20" s="14"/>
      <c r="O20" s="60"/>
    </row>
    <row r="21" spans="1:15" ht="86.25" customHeight="1" thickBot="1" x14ac:dyDescent="0.3">
      <c r="A21" s="38">
        <v>41</v>
      </c>
      <c r="B21" s="39" t="s">
        <v>36</v>
      </c>
      <c r="C21" s="40">
        <f t="shared" ref="C21:C26" si="2">D21+E21+F21+G21</f>
        <v>3000</v>
      </c>
      <c r="D21" s="41">
        <f>D22</f>
        <v>0</v>
      </c>
      <c r="E21" s="41">
        <f>E22</f>
        <v>0</v>
      </c>
      <c r="F21" s="42">
        <f>F22</f>
        <v>3000</v>
      </c>
      <c r="G21" s="42">
        <f>G22</f>
        <v>0</v>
      </c>
      <c r="H21" s="43"/>
      <c r="I21" s="41">
        <f>I22</f>
        <v>3000</v>
      </c>
      <c r="J21" s="41">
        <f>J22</f>
        <v>0</v>
      </c>
      <c r="K21" s="41">
        <f>K22</f>
        <v>0</v>
      </c>
      <c r="L21" s="41">
        <f>L22</f>
        <v>0</v>
      </c>
      <c r="M21" s="44"/>
      <c r="N21" s="40">
        <v>0</v>
      </c>
      <c r="O21" s="56">
        <v>0</v>
      </c>
    </row>
    <row r="22" spans="1:15" ht="30.75" customHeight="1" x14ac:dyDescent="0.25">
      <c r="A22" s="68">
        <v>412</v>
      </c>
      <c r="B22" s="61" t="s">
        <v>35</v>
      </c>
      <c r="C22" s="62">
        <f t="shared" si="2"/>
        <v>3000</v>
      </c>
      <c r="D22" s="63">
        <f>J22</f>
        <v>0</v>
      </c>
      <c r="E22" s="63"/>
      <c r="F22" s="64">
        <f>I22+K22</f>
        <v>3000</v>
      </c>
      <c r="G22" s="64"/>
      <c r="H22" s="65"/>
      <c r="I22" s="63">
        <v>3000</v>
      </c>
      <c r="J22" s="63"/>
      <c r="K22" s="63"/>
      <c r="L22" s="63"/>
      <c r="M22" s="66"/>
      <c r="N22" s="62"/>
      <c r="O22" s="67"/>
    </row>
    <row r="23" spans="1:15" ht="78" customHeight="1" thickBot="1" x14ac:dyDescent="0.3">
      <c r="A23" s="38">
        <v>42</v>
      </c>
      <c r="B23" s="39" t="s">
        <v>29</v>
      </c>
      <c r="C23" s="40">
        <f t="shared" si="2"/>
        <v>194458</v>
      </c>
      <c r="D23" s="41">
        <f>D24+D25+D26</f>
        <v>176146</v>
      </c>
      <c r="E23" s="41">
        <f>E24+E25+E26</f>
        <v>0</v>
      </c>
      <c r="F23" s="42">
        <f>F24+F25+F26</f>
        <v>18312</v>
      </c>
      <c r="G23" s="42">
        <f>G24+G25+G26</f>
        <v>0</v>
      </c>
      <c r="H23" s="43"/>
      <c r="I23" s="41">
        <f>I24+I25+I26</f>
        <v>18312</v>
      </c>
      <c r="J23" s="41">
        <f>J24+J25+J26</f>
        <v>176146</v>
      </c>
      <c r="K23" s="41">
        <f>K24+K25+K26</f>
        <v>0</v>
      </c>
      <c r="L23" s="41">
        <f>L24+L25+L26</f>
        <v>0</v>
      </c>
      <c r="M23" s="44"/>
      <c r="N23" s="40">
        <v>20000</v>
      </c>
      <c r="O23" s="56">
        <v>25000</v>
      </c>
    </row>
    <row r="24" spans="1:15" ht="33" customHeight="1" x14ac:dyDescent="0.25">
      <c r="A24" s="31">
        <v>421</v>
      </c>
      <c r="B24" s="32" t="s">
        <v>10</v>
      </c>
      <c r="C24" s="33">
        <f t="shared" si="2"/>
        <v>167146</v>
      </c>
      <c r="D24" s="34">
        <f>J24</f>
        <v>167146</v>
      </c>
      <c r="E24" s="34"/>
      <c r="F24" s="35">
        <f>I24+K24</f>
        <v>0</v>
      </c>
      <c r="G24" s="35"/>
      <c r="H24" s="36"/>
      <c r="I24" s="34"/>
      <c r="J24" s="34">
        <v>167146</v>
      </c>
      <c r="K24" s="34"/>
      <c r="L24" s="34"/>
      <c r="M24" s="37"/>
      <c r="N24" s="33"/>
      <c r="O24" s="57"/>
    </row>
    <row r="25" spans="1:15" ht="33.75" customHeight="1" x14ac:dyDescent="0.25">
      <c r="A25" s="19">
        <v>422</v>
      </c>
      <c r="B25" s="20" t="s">
        <v>11</v>
      </c>
      <c r="C25" s="21">
        <f t="shared" si="2"/>
        <v>9000</v>
      </c>
      <c r="D25" s="22">
        <f>J25</f>
        <v>9000</v>
      </c>
      <c r="E25" s="22"/>
      <c r="F25" s="23">
        <f>I25+K25</f>
        <v>0</v>
      </c>
      <c r="G25" s="23"/>
      <c r="H25" s="24"/>
      <c r="I25" s="22"/>
      <c r="J25" s="22">
        <v>9000</v>
      </c>
      <c r="K25" s="22"/>
      <c r="L25" s="22"/>
      <c r="M25" s="25"/>
      <c r="N25" s="21"/>
      <c r="O25" s="58"/>
    </row>
    <row r="26" spans="1:15" ht="24.75" customHeight="1" x14ac:dyDescent="0.25">
      <c r="A26" s="19">
        <v>424</v>
      </c>
      <c r="B26" s="20" t="s">
        <v>12</v>
      </c>
      <c r="C26" s="21">
        <f t="shared" si="2"/>
        <v>18312</v>
      </c>
      <c r="D26" s="22">
        <f>J26</f>
        <v>0</v>
      </c>
      <c r="E26" s="22"/>
      <c r="F26" s="23">
        <f>I26+K26</f>
        <v>18312</v>
      </c>
      <c r="G26" s="23"/>
      <c r="H26" s="24"/>
      <c r="I26" s="22">
        <v>18312</v>
      </c>
      <c r="J26" s="22"/>
      <c r="K26" s="22"/>
      <c r="L26" s="22"/>
      <c r="M26" s="25"/>
      <c r="N26" s="21"/>
      <c r="O26" s="58"/>
    </row>
    <row r="27" spans="1:15" ht="78" customHeight="1" x14ac:dyDescent="0.25">
      <c r="A27" s="1" t="s">
        <v>0</v>
      </c>
      <c r="B27" s="2" t="s">
        <v>1</v>
      </c>
      <c r="C27" s="3" t="s">
        <v>14</v>
      </c>
      <c r="D27" s="2" t="s">
        <v>2</v>
      </c>
      <c r="E27" s="2" t="s">
        <v>3</v>
      </c>
      <c r="F27" s="4" t="s">
        <v>4</v>
      </c>
      <c r="G27" s="4" t="s">
        <v>25</v>
      </c>
      <c r="H27" s="5"/>
      <c r="I27" s="2" t="s">
        <v>16</v>
      </c>
      <c r="J27" s="2" t="s">
        <v>15</v>
      </c>
      <c r="K27" s="2" t="s">
        <v>17</v>
      </c>
      <c r="L27" s="2" t="s">
        <v>31</v>
      </c>
      <c r="M27" s="5"/>
      <c r="N27" s="3" t="s">
        <v>18</v>
      </c>
      <c r="O27" s="6" t="s">
        <v>19</v>
      </c>
    </row>
    <row r="28" spans="1:15" ht="17.25" customHeight="1" x14ac:dyDescent="0.25">
      <c r="A28" s="7">
        <v>1</v>
      </c>
      <c r="B28" s="8">
        <v>2</v>
      </c>
      <c r="C28" s="26">
        <v>3</v>
      </c>
      <c r="D28" s="27">
        <v>4</v>
      </c>
      <c r="E28" s="27">
        <v>5</v>
      </c>
      <c r="F28" s="28">
        <v>6</v>
      </c>
      <c r="G28" s="28">
        <v>7</v>
      </c>
      <c r="H28" s="29"/>
      <c r="I28" s="27">
        <v>8</v>
      </c>
      <c r="J28" s="27">
        <v>9</v>
      </c>
      <c r="K28" s="27">
        <v>10</v>
      </c>
      <c r="L28" s="27">
        <v>11</v>
      </c>
      <c r="M28" s="11"/>
      <c r="N28" s="26">
        <v>12</v>
      </c>
      <c r="O28" s="59">
        <v>13</v>
      </c>
    </row>
    <row r="29" spans="1:15" ht="37.5" customHeight="1" thickBot="1" x14ac:dyDescent="0.3">
      <c r="A29" s="54"/>
      <c r="B29" s="45" t="s">
        <v>20</v>
      </c>
      <c r="C29" s="46">
        <f>C23+C21+C18+C16+C9+C5</f>
        <v>3344220</v>
      </c>
      <c r="D29" s="46">
        <f t="shared" ref="D29:I29" si="3">D23+D18+D16+D9+D5+D21</f>
        <v>555744</v>
      </c>
      <c r="E29" s="46">
        <f t="shared" si="3"/>
        <v>19310</v>
      </c>
      <c r="F29" s="46">
        <f t="shared" si="3"/>
        <v>2761231</v>
      </c>
      <c r="G29" s="46">
        <f t="shared" si="3"/>
        <v>7935</v>
      </c>
      <c r="H29" s="46">
        <f t="shared" si="3"/>
        <v>0</v>
      </c>
      <c r="I29" s="46">
        <f t="shared" si="3"/>
        <v>2589957</v>
      </c>
      <c r="J29" s="46">
        <f>J23+J18+J16+J9+J5+J21</f>
        <v>555744</v>
      </c>
      <c r="K29" s="46">
        <f t="shared" ref="K29:O29" si="4">K23+K18+K16+K9+K5+K21</f>
        <v>171274</v>
      </c>
      <c r="L29" s="46">
        <f t="shared" si="4"/>
        <v>27245</v>
      </c>
      <c r="M29" s="46">
        <f t="shared" si="4"/>
        <v>0</v>
      </c>
      <c r="N29" s="46">
        <f t="shared" si="4"/>
        <v>3258110</v>
      </c>
      <c r="O29" s="46">
        <f t="shared" si="4"/>
        <v>3263043</v>
      </c>
    </row>
    <row r="30" spans="1:15" ht="37.5" customHeight="1" thickBot="1" x14ac:dyDescent="0.3">
      <c r="A30" s="55"/>
      <c r="B30" s="47" t="s">
        <v>21</v>
      </c>
      <c r="C30" s="48">
        <f>C29</f>
        <v>3344220</v>
      </c>
      <c r="D30" s="49">
        <f>D29</f>
        <v>555744</v>
      </c>
      <c r="E30" s="49">
        <f>E29</f>
        <v>19310</v>
      </c>
      <c r="F30" s="50">
        <f>F29</f>
        <v>2761231</v>
      </c>
      <c r="G30" s="50">
        <f>G29</f>
        <v>7935</v>
      </c>
      <c r="H30" s="51"/>
      <c r="I30" s="49">
        <f>I29</f>
        <v>2589957</v>
      </c>
      <c r="J30" s="49">
        <f>J29</f>
        <v>555744</v>
      </c>
      <c r="K30" s="49">
        <f>K29</f>
        <v>171274</v>
      </c>
      <c r="L30" s="49">
        <f>L29</f>
        <v>27245</v>
      </c>
      <c r="M30" s="52"/>
      <c r="N30" s="48">
        <f>N29</f>
        <v>3258110</v>
      </c>
      <c r="O30" s="53">
        <f>O29</f>
        <v>3263043</v>
      </c>
    </row>
    <row r="32" spans="1:15" x14ac:dyDescent="0.25">
      <c r="B32" s="72" t="s">
        <v>39</v>
      </c>
      <c r="C32" s="72"/>
      <c r="D32" s="72"/>
      <c r="E32" s="72"/>
      <c r="K32" s="72" t="s">
        <v>33</v>
      </c>
      <c r="L32" s="72"/>
      <c r="M32" s="72"/>
      <c r="N32" s="72"/>
    </row>
    <row r="33" spans="2:14" x14ac:dyDescent="0.25">
      <c r="B33" s="72"/>
      <c r="C33" s="72"/>
      <c r="D33" s="72"/>
      <c r="E33" s="72"/>
      <c r="K33" s="72" t="s">
        <v>34</v>
      </c>
      <c r="L33" s="72"/>
      <c r="M33" s="72"/>
      <c r="N33" s="72"/>
    </row>
  </sheetData>
  <mergeCells count="5">
    <mergeCell ref="A1:O1"/>
    <mergeCell ref="M2:O2"/>
    <mergeCell ref="B32:E33"/>
    <mergeCell ref="K32:N32"/>
    <mergeCell ref="K33:N33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TABLICA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Ljilja</cp:lastModifiedBy>
  <cp:lastPrinted>2019-12-19T15:36:52Z</cp:lastPrinted>
  <dcterms:created xsi:type="dcterms:W3CDTF">2019-12-16T08:03:59Z</dcterms:created>
  <dcterms:modified xsi:type="dcterms:W3CDTF">2019-12-23T07:36:08Z</dcterms:modified>
</cp:coreProperties>
</file>